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9320" windowHeight="9720" activeTab="1"/>
  </bookViews>
  <sheets>
    <sheet name="ВС осн. показатели" sheetId="1" r:id="rId1"/>
    <sheet name="ВО осн. показатели" sheetId="2" r:id="rId2"/>
  </sheets>
  <externalReferences>
    <externalReference r:id="rId5"/>
    <externalReference r:id="rId6"/>
    <externalReference r:id="rId7"/>
  </externalReferences>
  <definedNames>
    <definedName name="fil">'[2]Титульный'!$F$15</definedName>
    <definedName name="god">'[2]Титульный'!$F$9</definedName>
    <definedName name="inn">'[2]Титульный'!$F$17</definedName>
    <definedName name="kind_of_activity">'[1]TEHSHEET'!$B$19:$B$21</definedName>
    <definedName name="kpp">'[2]Титульный'!$F$18</definedName>
    <definedName name="logical">'[2]TEHSHEET'!$B$3:$B$4</definedName>
    <definedName name="mo">'[2]Титульный'!$G$23</definedName>
    <definedName name="MR_LIST">'[2]REESTR'!$D$2:$D$30</definedName>
    <definedName name="oktmo">'[2]Титульный'!$G$24</definedName>
    <definedName name="org">'[2]Титульный'!$F$13</definedName>
    <definedName name="p1_rst_1">'[3]Лист2'!$A$1</definedName>
    <definedName name="prd2_range">'[2]TEHSHEET'!$F$3:$F$6</definedName>
    <definedName name="region_name">'[2]Титульный'!$E$7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'[2]TEHSHEET'!$D$3:$D$16</definedName>
    <definedName name="_xlnm.Print_Area" localSheetId="1">'ВО осн. показатели'!$A$1:$D$47</definedName>
    <definedName name="_xlnm.Print_Area" localSheetId="0">'ВС осн. показатели'!$A$1:$D$64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<sst xmlns="http://schemas.openxmlformats.org/spreadsheetml/2006/main" count="275" uniqueCount="130">
  <si>
    <t>№ п/п</t>
  </si>
  <si>
    <t>Наименование показателя</t>
  </si>
  <si>
    <t>Единица измерения</t>
  </si>
  <si>
    <t>Значение</t>
  </si>
  <si>
    <t>1</t>
  </si>
  <si>
    <t>2</t>
  </si>
  <si>
    <t>3</t>
  </si>
  <si>
    <t>4</t>
  </si>
  <si>
    <t>5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</si>
  <si>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</si>
  <si>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x</t>
  </si>
  <si>
    <t>тыс.руб.</t>
  </si>
  <si>
    <t>3.1</t>
  </si>
  <si>
    <t>расходы на оплату услуг по перекачке и очистке сточных вод другими организациями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</si>
  <si>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</si>
  <si>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</si>
  <si>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</si>
  <si>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объем приобретенной электрической энергии</t>
  </si>
  <si>
    <t>тыс. кВт*ч</t>
  </si>
  <si>
    <t>3.3</t>
  </si>
  <si>
    <t>3.4</t>
  </si>
  <si>
    <t>расходы на оплату труда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</si>
  <si>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</si>
  <si>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</si>
  <si>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</si>
  <si>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</si>
  <si>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</si>
  <si>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аренда имущества, используемого в технологическом процессе</t>
  </si>
  <si>
    <t>3.8</t>
  </si>
  <si>
    <t>общепроизводственные (цеховые) расходы</t>
  </si>
  <si>
    <t>3.8.1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</si>
  <si>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</si>
  <si>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</si>
  <si>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</si>
  <si>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</si>
  <si>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</si>
  <si>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</si>
  <si>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</si>
  <si>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3.10.1</t>
  </si>
  <si>
    <t>капитальный ремонт основных средств</t>
  </si>
  <si>
    <t>чел</t>
  </si>
  <si>
    <t>3.11</t>
  </si>
  <si>
    <t>6</t>
  </si>
  <si>
    <t>7</t>
  </si>
  <si>
    <t>тыс.куб.м</t>
  </si>
  <si>
    <t>8</t>
  </si>
  <si>
    <t>9</t>
  </si>
  <si>
    <t>10</t>
  </si>
  <si>
    <t>км</t>
  </si>
  <si>
    <t>11</t>
  </si>
  <si>
    <t>12</t>
  </si>
  <si>
    <t>ед.</t>
  </si>
  <si>
    <t>13</t>
  </si>
  <si>
    <t>14</t>
  </si>
  <si>
    <t>15</t>
  </si>
  <si>
    <t>тыс.кВт*ч</t>
  </si>
  <si>
    <t>чел.</t>
  </si>
  <si>
    <t>по приборам учета</t>
  </si>
  <si>
    <t>по нормативам потребления</t>
  </si>
  <si>
    <t>%</t>
  </si>
  <si>
    <t>16</t>
  </si>
  <si>
    <t>кВт·ч/куб.м</t>
  </si>
  <si>
    <t>на очистные сооружения</t>
  </si>
  <si>
    <t>прочие</t>
  </si>
  <si>
    <t>расходы на реагенты</t>
  </si>
  <si>
    <t>расходы на покупную воду</t>
  </si>
  <si>
    <t>расходы на оплату труда основного производственного персонала</t>
  </si>
  <si>
    <t>ремонт и техническое обслуживание основных средств, в том числе:</t>
  </si>
  <si>
    <t xml:space="preserve">общепроизводственные (цеховые) расходы, в т.ч. </t>
  </si>
  <si>
    <t>ремонт и техническое обслуживание основных средств, в т. ч.:</t>
  </si>
  <si>
    <t>прочие расходы</t>
  </si>
  <si>
    <t>Поднято воды</t>
  </si>
  <si>
    <t>Получено воды со стороны</t>
  </si>
  <si>
    <t>Объем воды, пропущенной через очистные сооружения</t>
  </si>
  <si>
    <t>9.1</t>
  </si>
  <si>
    <t>9.2</t>
  </si>
  <si>
    <t>Протяженность водопроводных сетей (в однотрубном исчислении)</t>
  </si>
  <si>
    <t>Количество скважин</t>
  </si>
  <si>
    <t>Количество подкачивающих насосных станций</t>
  </si>
  <si>
    <t>Удельный расход электроэнергии на подачу воды в сеть</t>
  </si>
  <si>
    <t>16.1</t>
  </si>
  <si>
    <t>16.2</t>
  </si>
  <si>
    <t>16.2.1</t>
  </si>
  <si>
    <t>16.2.2</t>
  </si>
  <si>
    <t>Вид регулируемой деятельности</t>
  </si>
  <si>
    <t>Выручка от регулируемой деятельности</t>
  </si>
  <si>
    <t>Себестоимость оказываемых услуг по регулируемому виду деятельности, в том числе: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</si>
  <si>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</si>
  <si>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</si>
  <si>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</si>
  <si>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</si>
  <si>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</si>
  <si>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Количество насосных станций</t>
  </si>
  <si>
    <t>Количество очистных сооружений</t>
  </si>
  <si>
    <t>Среднесписочная численность основного производственного персонала</t>
  </si>
  <si>
    <t>Протяженность канализационных сетей (в однотрубном исчислении)</t>
  </si>
  <si>
    <t>Холодное водоснабжение</t>
  </si>
  <si>
    <t>Водоотведение</t>
  </si>
  <si>
    <t>Н.В. Бахвалова</t>
  </si>
  <si>
    <t>Е.А. Богданова</t>
  </si>
  <si>
    <t>Заместитель директора по безопасности и экономической политике</t>
  </si>
  <si>
    <t>Начальник отдела бюджетирования и планирования</t>
  </si>
  <si>
    <t>3.2.2</t>
  </si>
  <si>
    <t>средневзвешенная стоимость электрической энергии</t>
  </si>
  <si>
    <t>руб./кВт*ч</t>
  </si>
  <si>
    <t>3.12</t>
  </si>
  <si>
    <t>расходы на услуги производственного характера, выполняемые по договорам с организациями на выполнение регламентных работ в рамках технологического процесса</t>
  </si>
  <si>
    <t>Показатель использования производственных объектов (по объему перекачки) по отношению к пиковому дню отчетного года</t>
  </si>
  <si>
    <t>17</t>
  </si>
  <si>
    <t>18</t>
  </si>
  <si>
    <t>Изменение стоимости основных фондов:</t>
  </si>
  <si>
    <t>за счет вывода из эксплуатации</t>
  </si>
  <si>
    <t>в т.ч. за счет ввода в эксплуатацию</t>
  </si>
  <si>
    <t>18.1</t>
  </si>
  <si>
    <t>18.2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</si>
  <si>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</si>
  <si>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3.10.2</t>
  </si>
  <si>
    <t>текущий ремонт и техническое обслуживание</t>
  </si>
  <si>
    <t xml:space="preserve">общехозяйственные (управленческие) расходы, в т.ч. </t>
  </si>
  <si>
    <t>Объем отпущенной потребителям воды, в т. ч.:</t>
  </si>
  <si>
    <t>Потери воды в сетях</t>
  </si>
  <si>
    <t>Расход воды на коммунально-бытовые нужды предприятия:</t>
  </si>
  <si>
    <t>расход сырой воды на технологические нужды</t>
  </si>
  <si>
    <t>расход воды питьевого качества в т.ч.:</t>
  </si>
  <si>
    <t>3.10а</t>
  </si>
  <si>
    <t>3.11а</t>
  </si>
  <si>
    <t>-</t>
  </si>
  <si>
    <t>из них организации, объем, стоимость и способ приобретения товаров и услуг, сумма которых превышает 20% суммы расходов по статье</t>
  </si>
  <si>
    <t>1. ООО Вологодская ПМК, услуги по перевозке смеси осадка сточных вод на полигон твердых бытовых отходов, 2978 тыс. руб.; (способ приобретения - запрос котировок)</t>
  </si>
  <si>
    <t>2. Преприниматель Якуненков Г.И. , услуги по перевозке смеси осадка сточных вод на полигон твердых бытовых отходов, 2 050 тыс. руб. (способ приобретения - запрос котировок)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</si>
</sst>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-* #,##0.000_р_._-;\-* #,##0.000_р_._-;_-* &quot;-&quot;???_р_._-;_-@_-"/>
    <numFmt numFmtId="166" formatCode="#,##0.0"/>
    <numFmt numFmtId="167" formatCode="#,##0.000"/>
    <numFmt numFmtId="168" formatCode="#,##0.0000"/>
    <numFmt numFmtId="169" formatCode="0.0000"/>
    <numFmt numFmtId="170" formatCode="#\."/>
    <numFmt numFmtId="171" formatCode="#.##0\.00"/>
    <numFmt numFmtId="172" formatCode="#\.00"/>
    <numFmt numFmtId="173" formatCode="\$#\.00"/>
    <numFmt numFmtId="174" formatCode="_-* #,##0_-;\-* #,##0_-;_-* &quot;-&quot;_-;_-@_-"/>
    <numFmt numFmtId="175" formatCode="_-* #,##0.00_-;\-* #,##0.00_-;_-* &quot;-&quot;??_-;_-@_-"/>
    <numFmt numFmtId="176" formatCode="&quot;$&quot;#,##0_);[Red]\(&quot;$&quot;#,##0\)"/>
    <numFmt numFmtId="177" formatCode="_-&quot;Ј&quot;* #,##0.00_-;\-&quot;Ј&quot;* #,##0.00_-;_-&quot;Ј&quot;* &quot;-&quot;??_-;_-@_-"/>
    <numFmt numFmtId="178" formatCode="_-* #,##0.00[$€-1]_-;\-* #,##0.00[$€-1]_-;_-* &quot;-&quot;??[$€-1]_-"/>
    <numFmt numFmtId="179" formatCode="0.0"/>
    <numFmt numFmtId="180" formatCode="General_)"/>
    <numFmt numFmtId="181" formatCode="%#\.00"/>
    <numFmt numFmtId="182" formatCode="0.0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b/>
      <sz val="10"/>
      <name val="Tahoma"/>
      <family val="2"/>
    </font>
    <font>
      <u val="single"/>
      <sz val="11"/>
      <color indexed="20"/>
      <name val="Calibri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ahoma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1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170" fontId="24" fillId="0" borderId="1">
      <alignment/>
      <protection locked="0"/>
    </xf>
    <xf numFmtId="171" fontId="24" fillId="0" borderId="0">
      <alignment/>
      <protection locked="0"/>
    </xf>
    <xf numFmtId="172" fontId="24" fillId="0" borderId="0">
      <alignment/>
      <protection locked="0"/>
    </xf>
    <xf numFmtId="171" fontId="24" fillId="0" borderId="0">
      <alignment/>
      <protection locked="0"/>
    </xf>
    <xf numFmtId="172" fontId="24" fillId="0" borderId="0">
      <alignment/>
      <protection locked="0"/>
    </xf>
    <xf numFmtId="173" fontId="24" fillId="0" borderId="0">
      <alignment/>
      <protection locked="0"/>
    </xf>
    <xf numFmtId="170" fontId="25" fillId="0" borderId="0">
      <alignment/>
      <protection locked="0"/>
    </xf>
    <xf numFmtId="170" fontId="25" fillId="0" borderId="0">
      <alignment/>
      <protection locked="0"/>
    </xf>
    <xf numFmtId="170" fontId="24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37" borderId="0" applyNumberFormat="0" applyBorder="0" applyAlignment="0" applyProtection="0"/>
    <xf numFmtId="0" fontId="11" fillId="3" borderId="0" applyNumberFormat="0" applyBorder="0" applyAlignment="0" applyProtection="0"/>
    <xf numFmtId="0" fontId="15" fillId="38" borderId="2" applyNumberFormat="0" applyAlignment="0" applyProtection="0"/>
    <xf numFmtId="0" fontId="17" fillId="39" borderId="3" applyNumberFormat="0" applyAlignment="0" applyProtection="0"/>
    <xf numFmtId="174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79" fontId="29" fillId="0" borderId="0" applyFill="0" applyBorder="0" applyAlignment="0" applyProtection="0"/>
    <xf numFmtId="179" fontId="30" fillId="0" borderId="0" applyFill="0" applyBorder="0" applyAlignment="0" applyProtection="0"/>
    <xf numFmtId="179" fontId="31" fillId="0" borderId="0" applyFill="0" applyBorder="0" applyAlignment="0" applyProtection="0"/>
    <xf numFmtId="179" fontId="32" fillId="0" borderId="0" applyFill="0" applyBorder="0" applyAlignment="0" applyProtection="0"/>
    <xf numFmtId="179" fontId="33" fillId="0" borderId="0" applyFill="0" applyBorder="0" applyAlignment="0" applyProtection="0"/>
    <xf numFmtId="179" fontId="34" fillId="0" borderId="0" applyFill="0" applyBorder="0" applyAlignment="0" applyProtection="0"/>
    <xf numFmtId="179" fontId="35" fillId="0" borderId="0" applyFill="0" applyBorder="0" applyAlignment="0" applyProtection="0"/>
    <xf numFmtId="0" fontId="10" fillId="4" borderId="0" applyNumberFormat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2" applyNumberFormat="0" applyAlignment="0" applyProtection="0"/>
    <xf numFmtId="0" fontId="16" fillId="0" borderId="7" applyNumberFormat="0" applyFill="0" applyAlignment="0" applyProtection="0"/>
    <xf numFmtId="0" fontId="12" fillId="40" borderId="0" applyNumberFormat="0" applyBorder="0" applyAlignment="0" applyProtection="0"/>
    <xf numFmtId="0" fontId="36" fillId="0" borderId="0" applyNumberFormat="0" applyFill="0" applyBorder="0" applyAlignment="0" applyProtection="0"/>
    <xf numFmtId="0" fontId="22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23" fillId="0" borderId="0">
      <alignment/>
      <protection/>
    </xf>
    <xf numFmtId="0" fontId="2" fillId="41" borderId="8" applyNumberFormat="0" applyFont="0" applyAlignment="0" applyProtection="0"/>
    <xf numFmtId="0" fontId="14" fillId="38" borderId="9" applyNumberFormat="0" applyAlignment="0" applyProtection="0"/>
    <xf numFmtId="0" fontId="38" fillId="0" borderId="0" applyNumberFormat="0">
      <alignment horizontal="left"/>
      <protection/>
    </xf>
    <xf numFmtId="0" fontId="23" fillId="0" borderId="0">
      <alignment/>
      <protection/>
    </xf>
    <xf numFmtId="0" fontId="6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180" fontId="22" fillId="0" borderId="11">
      <alignment/>
      <protection locked="0"/>
    </xf>
    <xf numFmtId="0" fontId="55" fillId="48" borderId="12" applyNumberFormat="0" applyAlignment="0" applyProtection="0"/>
    <xf numFmtId="0" fontId="56" fillId="49" borderId="13" applyNumberFormat="0" applyAlignment="0" applyProtection="0"/>
    <xf numFmtId="0" fontId="57" fillId="49" borderId="12" applyNumberFormat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Border="0">
      <alignment horizontal="center" vertical="center" wrapText="1"/>
      <protection/>
    </xf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60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17" applyBorder="0">
      <alignment horizontal="center" vertical="center" wrapText="1"/>
      <protection/>
    </xf>
    <xf numFmtId="180" fontId="42" fillId="6" borderId="11">
      <alignment/>
      <protection/>
    </xf>
    <xf numFmtId="4" fontId="2" fillId="40" borderId="18" applyBorder="0">
      <alignment horizontal="right"/>
      <protection/>
    </xf>
    <xf numFmtId="0" fontId="61" fillId="0" borderId="19" applyNumberFormat="0" applyFill="0" applyAlignment="0" applyProtection="0"/>
    <xf numFmtId="0" fontId="36" fillId="0" borderId="1" applyNumberFormat="0" applyFill="0" applyAlignment="0" applyProtection="0"/>
    <xf numFmtId="0" fontId="62" fillId="50" borderId="20" applyNumberFormat="0" applyAlignment="0" applyProtection="0"/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41" fillId="0" borderId="0">
      <alignment horizontal="center" vertical="top" wrapText="1"/>
      <protection/>
    </xf>
    <xf numFmtId="0" fontId="43" fillId="0" borderId="0">
      <alignment horizontal="centerContinuous" vertical="center" wrapText="1"/>
      <protection/>
    </xf>
    <xf numFmtId="167" fontId="44" fillId="4" borderId="18">
      <alignment wrapText="1"/>
      <protection/>
    </xf>
    <xf numFmtId="0" fontId="63" fillId="0" borderId="0" applyNumberFormat="0" applyFill="0" applyBorder="0" applyAlignment="0" applyProtection="0"/>
    <xf numFmtId="0" fontId="64" fillId="5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65" fillId="0" borderId="0" applyNumberFormat="0" applyFill="0" applyBorder="0" applyAlignment="0" applyProtection="0"/>
    <xf numFmtId="0" fontId="66" fillId="52" borderId="0" applyNumberFormat="0" applyBorder="0" applyAlignment="0" applyProtection="0"/>
    <xf numFmtId="179" fontId="45" fillId="40" borderId="21" applyNumberFormat="0" applyBorder="0" applyAlignment="0">
      <protection locked="0"/>
    </xf>
    <xf numFmtId="0" fontId="67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26" fillId="41" borderId="8" applyNumberFormat="0" applyFont="0" applyAlignment="0" applyProtection="0"/>
    <xf numFmtId="0" fontId="26" fillId="41" borderId="8" applyNumberFormat="0" applyFont="0" applyAlignment="0" applyProtection="0"/>
    <xf numFmtId="0" fontId="26" fillId="41" borderId="8" applyNumberFormat="0" applyFont="0" applyAlignment="0" applyProtection="0"/>
    <xf numFmtId="0" fontId="26" fillId="4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23" applyNumberFormat="0" applyFill="0" applyAlignment="0" applyProtection="0"/>
    <xf numFmtId="0" fontId="23" fillId="0" borderId="0">
      <alignment/>
      <protection/>
    </xf>
    <xf numFmtId="179" fontId="36" fillId="0" borderId="0" applyFill="0" applyBorder="0" applyAlignment="0" applyProtection="0"/>
    <xf numFmtId="0" fontId="69" fillId="0" borderId="0" applyNumberFormat="0" applyFill="0" applyBorder="0" applyAlignment="0" applyProtection="0"/>
    <xf numFmtId="49" fontId="36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6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" fillId="4" borderId="0" applyBorder="0">
      <alignment horizontal="right"/>
      <protection/>
    </xf>
    <xf numFmtId="4" fontId="2" fillId="7" borderId="24" applyBorder="0">
      <alignment horizontal="right"/>
      <protection/>
    </xf>
    <xf numFmtId="4" fontId="2" fillId="4" borderId="18" applyFont="0" applyBorder="0">
      <alignment horizontal="right"/>
      <protection/>
    </xf>
    <xf numFmtId="0" fontId="70" fillId="54" borderId="0" applyNumberFormat="0" applyBorder="0" applyAlignment="0" applyProtection="0"/>
    <xf numFmtId="181" fontId="24" fillId="0" borderId="0">
      <alignment/>
      <protection locked="0"/>
    </xf>
  </cellStyleXfs>
  <cellXfs count="95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3" fillId="55" borderId="0" xfId="0" applyFont="1" applyFill="1" applyBorder="1" applyAlignment="1" applyProtection="1">
      <alignment horizontal="center" wrapText="1"/>
      <protection/>
    </xf>
    <xf numFmtId="0" fontId="3" fillId="55" borderId="21" xfId="0" applyFont="1" applyFill="1" applyBorder="1" applyAlignment="1" applyProtection="1">
      <alignment horizontal="center" wrapText="1"/>
      <protection/>
    </xf>
    <xf numFmtId="0" fontId="3" fillId="55" borderId="2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55" borderId="25" xfId="0" applyFont="1" applyFill="1" applyBorder="1" applyAlignment="1" applyProtection="1">
      <alignment horizontal="center" vertical="center" wrapText="1"/>
      <protection/>
    </xf>
    <xf numFmtId="0" fontId="3" fillId="55" borderId="26" xfId="0" applyFont="1" applyFill="1" applyBorder="1" applyAlignment="1" applyProtection="1">
      <alignment horizontal="center" vertical="center" wrapText="1"/>
      <protection/>
    </xf>
    <xf numFmtId="0" fontId="5" fillId="55" borderId="27" xfId="0" applyFont="1" applyFill="1" applyBorder="1" applyAlignment="1" applyProtection="1">
      <alignment horizontal="center" vertical="center" wrapText="1"/>
      <protection/>
    </xf>
    <xf numFmtId="0" fontId="5" fillId="55" borderId="25" xfId="0" applyFont="1" applyFill="1" applyBorder="1" applyAlignment="1" applyProtection="1">
      <alignment horizontal="center" vertical="center" wrapText="1"/>
      <protection/>
    </xf>
    <xf numFmtId="0" fontId="5" fillId="55" borderId="26" xfId="0" applyFont="1" applyFill="1" applyBorder="1" applyAlignment="1" applyProtection="1">
      <alignment horizontal="center" vertical="center" wrapText="1"/>
      <protection/>
    </xf>
    <xf numFmtId="0" fontId="2" fillId="55" borderId="28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3" fillId="55" borderId="29" xfId="0" applyFont="1" applyFill="1" applyBorder="1" applyAlignment="1" applyProtection="1">
      <alignment horizontal="center" vertical="center" wrapText="1"/>
      <protection/>
    </xf>
    <xf numFmtId="0" fontId="5" fillId="55" borderId="29" xfId="0" applyFont="1" applyFill="1" applyBorder="1" applyAlignment="1" applyProtection="1">
      <alignment horizontal="center" vertical="center" wrapText="1"/>
      <protection/>
    </xf>
    <xf numFmtId="49" fontId="2" fillId="55" borderId="24" xfId="0" applyNumberFormat="1" applyFont="1" applyFill="1" applyBorder="1" applyAlignment="1" applyProtection="1">
      <alignment horizontal="center" vertical="center"/>
      <protection/>
    </xf>
    <xf numFmtId="0" fontId="2" fillId="55" borderId="30" xfId="0" applyFont="1" applyFill="1" applyBorder="1" applyAlignment="1" applyProtection="1">
      <alignment horizontal="center" vertical="center" wrapText="1"/>
      <protection/>
    </xf>
    <xf numFmtId="0" fontId="2" fillId="0" borderId="21" xfId="151" applyFont="1" applyFill="1" applyBorder="1" applyAlignment="1" applyProtection="1">
      <alignment vertical="center" wrapText="1"/>
      <protection/>
    </xf>
    <xf numFmtId="49" fontId="2" fillId="55" borderId="31" xfId="0" applyNumberFormat="1" applyFont="1" applyFill="1" applyBorder="1" applyAlignment="1" applyProtection="1">
      <alignment horizontal="center" vertical="center"/>
      <protection/>
    </xf>
    <xf numFmtId="0" fontId="2" fillId="55" borderId="32" xfId="0" applyFont="1" applyFill="1" applyBorder="1" applyAlignment="1" applyProtection="1">
      <alignment horizontal="left" vertical="center" wrapText="1"/>
      <protection/>
    </xf>
    <xf numFmtId="0" fontId="2" fillId="55" borderId="32" xfId="0" applyFont="1" applyFill="1" applyBorder="1" applyAlignment="1" applyProtection="1">
      <alignment horizontal="center" vertical="center" wrapText="1"/>
      <protection/>
    </xf>
    <xf numFmtId="0" fontId="2" fillId="55" borderId="21" xfId="0" applyFont="1" applyFill="1" applyBorder="1" applyAlignment="1" applyProtection="1">
      <alignment/>
      <protection/>
    </xf>
    <xf numFmtId="0" fontId="2" fillId="55" borderId="32" xfId="0" applyFont="1" applyFill="1" applyBorder="1" applyAlignment="1" applyProtection="1">
      <alignment horizontal="left" vertical="center" wrapText="1" indent="1"/>
      <protection/>
    </xf>
    <xf numFmtId="49" fontId="2" fillId="55" borderId="33" xfId="0" applyNumberFormat="1" applyFont="1" applyFill="1" applyBorder="1" applyAlignment="1" applyProtection="1">
      <alignment horizontal="center" vertical="center"/>
      <protection/>
    </xf>
    <xf numFmtId="0" fontId="2" fillId="55" borderId="32" xfId="0" applyFont="1" applyFill="1" applyBorder="1" applyAlignment="1" applyProtection="1">
      <alignment horizontal="left" vertical="center" wrapText="1" indent="3"/>
      <protection/>
    </xf>
    <xf numFmtId="49" fontId="2" fillId="55" borderId="34" xfId="0" applyNumberFormat="1" applyFont="1" applyFill="1" applyBorder="1" applyAlignment="1" applyProtection="1">
      <alignment horizontal="center" vertical="center"/>
      <protection/>
    </xf>
    <xf numFmtId="0" fontId="2" fillId="56" borderId="21" xfId="151" applyFont="1" applyFill="1" applyBorder="1" applyAlignment="1" applyProtection="1">
      <alignment vertical="center" wrapText="1"/>
      <protection/>
    </xf>
    <xf numFmtId="0" fontId="5" fillId="55" borderId="35" xfId="0" applyFont="1" applyFill="1" applyBorder="1" applyAlignment="1" applyProtection="1">
      <alignment horizontal="center" vertical="center" wrapText="1"/>
      <protection/>
    </xf>
    <xf numFmtId="0" fontId="5" fillId="55" borderId="36" xfId="0" applyFont="1" applyFill="1" applyBorder="1" applyAlignment="1" applyProtection="1">
      <alignment horizontal="center" vertical="center" wrapText="1"/>
      <protection/>
    </xf>
    <xf numFmtId="0" fontId="5" fillId="55" borderId="37" xfId="0" applyFont="1" applyFill="1" applyBorder="1" applyAlignment="1" applyProtection="1">
      <alignment horizontal="center" vertical="center" wrapText="1"/>
      <protection/>
    </xf>
    <xf numFmtId="0" fontId="3" fillId="56" borderId="21" xfId="0" applyFont="1" applyFill="1" applyBorder="1" applyAlignment="1" applyProtection="1">
      <alignment horizontal="center" wrapText="1"/>
      <protection/>
    </xf>
    <xf numFmtId="0" fontId="2" fillId="56" borderId="21" xfId="0" applyFont="1" applyFill="1" applyBorder="1" applyAlignment="1" applyProtection="1">
      <alignment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55" borderId="32" xfId="0" applyFont="1" applyFill="1" applyBorder="1" applyAlignment="1" applyProtection="1">
      <alignment vertical="center" wrapText="1"/>
      <protection/>
    </xf>
    <xf numFmtId="0" fontId="3" fillId="55" borderId="32" xfId="0" applyFont="1" applyFill="1" applyBorder="1" applyAlignment="1" applyProtection="1">
      <alignment horizontal="left" vertical="center" wrapText="1"/>
      <protection/>
    </xf>
    <xf numFmtId="0" fontId="2" fillId="57" borderId="32" xfId="0" applyFont="1" applyFill="1" applyBorder="1" applyAlignment="1" applyProtection="1">
      <alignment horizontal="left" vertical="center" wrapText="1" indent="1"/>
      <protection/>
    </xf>
    <xf numFmtId="0" fontId="2" fillId="57" borderId="32" xfId="0" applyFont="1" applyFill="1" applyBorder="1" applyAlignment="1" applyProtection="1">
      <alignment horizontal="left" vertical="center" wrapText="1"/>
      <protection/>
    </xf>
    <xf numFmtId="0" fontId="3" fillId="55" borderId="30" xfId="0" applyFont="1" applyFill="1" applyBorder="1" applyAlignment="1" applyProtection="1">
      <alignment horizontal="left" vertical="center" wrapText="1"/>
      <protection/>
    </xf>
    <xf numFmtId="0" fontId="3" fillId="53" borderId="38" xfId="151" applyFont="1" applyFill="1" applyBorder="1" applyAlignment="1" applyProtection="1">
      <alignment horizontal="center" vertical="center" wrapText="1"/>
      <protection locked="0"/>
    </xf>
    <xf numFmtId="0" fontId="2" fillId="55" borderId="32" xfId="0" applyFont="1" applyFill="1" applyBorder="1" applyAlignment="1" applyProtection="1">
      <alignment horizontal="left" vertical="center" wrapText="1" indent="5"/>
      <protection/>
    </xf>
    <xf numFmtId="0" fontId="2" fillId="57" borderId="32" xfId="0" applyFont="1" applyFill="1" applyBorder="1" applyAlignment="1" applyProtection="1">
      <alignment vertical="center" wrapText="1"/>
      <protection/>
    </xf>
    <xf numFmtId="3" fontId="2" fillId="53" borderId="39" xfId="0" applyNumberFormat="1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Alignment="1" applyProtection="1">
      <alignment/>
      <protection/>
    </xf>
    <xf numFmtId="0" fontId="2" fillId="55" borderId="0" xfId="0" applyFont="1" applyFill="1" applyBorder="1" applyAlignment="1" applyProtection="1">
      <alignment wrapText="1"/>
      <protection/>
    </xf>
    <xf numFmtId="3" fontId="3" fillId="53" borderId="40" xfId="0" applyNumberFormat="1" applyFont="1" applyFill="1" applyBorder="1" applyAlignment="1" applyProtection="1">
      <alignment horizontal="center" vertical="center"/>
      <protection locked="0"/>
    </xf>
    <xf numFmtId="3" fontId="3" fillId="53" borderId="39" xfId="0" applyNumberFormat="1" applyFont="1" applyFill="1" applyBorder="1" applyAlignment="1" applyProtection="1">
      <alignment horizontal="center" vertical="center"/>
      <protection locked="0"/>
    </xf>
    <xf numFmtId="3" fontId="2" fillId="53" borderId="40" xfId="0" applyNumberFormat="1" applyFont="1" applyFill="1" applyBorder="1" applyAlignment="1" applyProtection="1">
      <alignment horizontal="center" vertical="center"/>
      <protection locked="0"/>
    </xf>
    <xf numFmtId="3" fontId="2" fillId="53" borderId="39" xfId="0" applyNumberFormat="1" applyFont="1" applyFill="1" applyBorder="1" applyAlignment="1" applyProtection="1">
      <alignment horizontal="center" vertical="center"/>
      <protection/>
    </xf>
    <xf numFmtId="49" fontId="2" fillId="55" borderId="0" xfId="0" applyNumberFormat="1" applyFont="1" applyFill="1" applyBorder="1" applyAlignment="1" applyProtection="1">
      <alignment horizontal="center" vertical="center"/>
      <protection/>
    </xf>
    <xf numFmtId="49" fontId="2" fillId="55" borderId="41" xfId="0" applyNumberFormat="1" applyFont="1" applyFill="1" applyBorder="1" applyAlignment="1" applyProtection="1">
      <alignment horizontal="center" vertical="center"/>
      <protection/>
    </xf>
    <xf numFmtId="0" fontId="2" fillId="55" borderId="42" xfId="0" applyFont="1" applyFill="1" applyBorder="1" applyAlignment="1" applyProtection="1">
      <alignment horizontal="left" vertical="center" wrapText="1" indent="5"/>
      <protection/>
    </xf>
    <xf numFmtId="0" fontId="2" fillId="55" borderId="42" xfId="0" applyFont="1" applyFill="1" applyBorder="1" applyAlignment="1" applyProtection="1">
      <alignment horizontal="center" vertical="center" wrapText="1"/>
      <protection/>
    </xf>
    <xf numFmtId="3" fontId="2" fillId="53" borderId="43" xfId="0" applyNumberFormat="1" applyFont="1" applyFill="1" applyBorder="1" applyAlignment="1" applyProtection="1">
      <alignment horizontal="center" vertical="center"/>
      <protection locked="0"/>
    </xf>
    <xf numFmtId="0" fontId="2" fillId="55" borderId="18" xfId="0" applyFont="1" applyFill="1" applyBorder="1" applyAlignment="1" applyProtection="1">
      <alignment horizontal="center" vertical="center" wrapText="1"/>
      <protection/>
    </xf>
    <xf numFmtId="0" fontId="2" fillId="55" borderId="18" xfId="0" applyFont="1" applyFill="1" applyBorder="1" applyAlignment="1" applyProtection="1">
      <alignment horizontal="left" vertical="center" wrapText="1"/>
      <protection/>
    </xf>
    <xf numFmtId="0" fontId="2" fillId="55" borderId="18" xfId="0" applyFont="1" applyFill="1" applyBorder="1" applyAlignment="1" applyProtection="1">
      <alignment horizontal="left" vertical="center" wrapText="1" indent="3"/>
      <protection/>
    </xf>
    <xf numFmtId="0" fontId="2" fillId="55" borderId="0" xfId="0" applyFont="1" applyFill="1" applyBorder="1" applyAlignment="1" applyProtection="1">
      <alignment horizontal="left" vertical="center" wrapText="1" indent="3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55" borderId="0" xfId="0" applyFont="1" applyFill="1" applyBorder="1" applyAlignment="1" applyProtection="1">
      <alignment/>
      <protection/>
    </xf>
    <xf numFmtId="3" fontId="2" fillId="57" borderId="0" xfId="0" applyNumberFormat="1" applyFont="1" applyFill="1" applyBorder="1" applyAlignment="1" applyProtection="1">
      <alignment horizontal="center" vertical="center"/>
      <protection locked="0"/>
    </xf>
    <xf numFmtId="0" fontId="47" fillId="55" borderId="32" xfId="0" applyFont="1" applyFill="1" applyBorder="1" applyAlignment="1" applyProtection="1">
      <alignment horizontal="left" vertical="center" wrapText="1" indent="3"/>
      <protection/>
    </xf>
    <xf numFmtId="0" fontId="2" fillId="57" borderId="42" xfId="0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55" borderId="44" xfId="0" applyFont="1" applyFill="1" applyBorder="1" applyAlignment="1" applyProtection="1">
      <alignment horizontal="left" vertical="center" wrapText="1" indent="3"/>
      <protection/>
    </xf>
    <xf numFmtId="0" fontId="2" fillId="0" borderId="45" xfId="0" applyFont="1" applyFill="1" applyBorder="1" applyAlignment="1" applyProtection="1">
      <alignment horizontal="center" vertical="center" wrapText="1"/>
      <protection/>
    </xf>
    <xf numFmtId="0" fontId="50" fillId="53" borderId="39" xfId="0" applyFont="1" applyFill="1" applyBorder="1" applyAlignment="1" applyProtection="1">
      <alignment horizontal="center" vertical="center" wrapText="1"/>
      <protection/>
    </xf>
    <xf numFmtId="0" fontId="50" fillId="53" borderId="39" xfId="0" applyFont="1" applyFill="1" applyBorder="1" applyAlignment="1" applyProtection="1">
      <alignment vertical="center" wrapText="1"/>
      <protection/>
    </xf>
    <xf numFmtId="0" fontId="2" fillId="0" borderId="4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2" fontId="51" fillId="0" borderId="0" xfId="0" applyNumberFormat="1" applyFont="1" applyAlignment="1" applyProtection="1">
      <alignment/>
      <protection/>
    </xf>
    <xf numFmtId="4" fontId="51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168" fontId="3" fillId="0" borderId="0" xfId="0" applyNumberFormat="1" applyFont="1" applyAlignment="1" applyProtection="1">
      <alignment/>
      <protection/>
    </xf>
    <xf numFmtId="0" fontId="3" fillId="7" borderId="32" xfId="0" applyFont="1" applyFill="1" applyBorder="1" applyAlignment="1" applyProtection="1">
      <alignment horizontal="center" vertical="center" wrapText="1"/>
      <protection/>
    </xf>
    <xf numFmtId="0" fontId="3" fillId="7" borderId="46" xfId="0" applyFont="1" applyFill="1" applyBorder="1" applyAlignment="1" applyProtection="1">
      <alignment horizontal="center" vertical="center" wrapText="1"/>
      <protection/>
    </xf>
    <xf numFmtId="0" fontId="3" fillId="7" borderId="47" xfId="0" applyFont="1" applyFill="1" applyBorder="1" applyAlignment="1" applyProtection="1">
      <alignment horizontal="center" vertical="center" wrapText="1"/>
      <protection/>
    </xf>
    <xf numFmtId="0" fontId="2" fillId="55" borderId="0" xfId="0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49" fontId="2" fillId="55" borderId="41" xfId="0" applyNumberFormat="1" applyFont="1" applyFill="1" applyBorder="1" applyAlignment="1" applyProtection="1">
      <alignment horizontal="center" vertical="center"/>
      <protection/>
    </xf>
    <xf numFmtId="49" fontId="2" fillId="55" borderId="33" xfId="0" applyNumberFormat="1" applyFont="1" applyFill="1" applyBorder="1" applyAlignment="1" applyProtection="1">
      <alignment horizontal="center" vertical="center"/>
      <protection/>
    </xf>
    <xf numFmtId="0" fontId="47" fillId="55" borderId="48" xfId="0" applyFont="1" applyFill="1" applyBorder="1" applyAlignment="1" applyProtection="1">
      <alignment horizontal="left" vertical="center" wrapText="1" indent="3"/>
      <protection/>
    </xf>
    <xf numFmtId="0" fontId="47" fillId="55" borderId="49" xfId="0" applyFont="1" applyFill="1" applyBorder="1" applyAlignment="1" applyProtection="1">
      <alignment horizontal="left" vertical="center" wrapText="1" indent="3"/>
      <protection/>
    </xf>
    <xf numFmtId="0" fontId="2" fillId="0" borderId="48" xfId="0" applyFont="1" applyFill="1" applyBorder="1" applyAlignment="1" applyProtection="1">
      <alignment horizontal="center" vertical="center" wrapText="1"/>
      <protection/>
    </xf>
    <xf numFmtId="0" fontId="2" fillId="0" borderId="49" xfId="0" applyFont="1" applyFill="1" applyBorder="1" applyAlignment="1" applyProtection="1">
      <alignment horizontal="center" vertical="center" wrapText="1"/>
      <protection/>
    </xf>
    <xf numFmtId="3" fontId="49" fillId="53" borderId="39" xfId="0" applyNumberFormat="1" applyFont="1" applyFill="1" applyBorder="1" applyAlignment="1" applyProtection="1">
      <alignment horizontal="center" vertical="center"/>
      <protection locked="0"/>
    </xf>
    <xf numFmtId="3" fontId="49" fillId="53" borderId="40" xfId="0" applyNumberFormat="1" applyFont="1" applyFill="1" applyBorder="1" applyAlignment="1" applyProtection="1">
      <alignment horizontal="center" vertical="center"/>
      <protection locked="0"/>
    </xf>
    <xf numFmtId="3" fontId="48" fillId="53" borderId="39" xfId="0" applyNumberFormat="1" applyFont="1" applyFill="1" applyBorder="1" applyAlignment="1" applyProtection="1">
      <alignment horizontal="center" vertical="center"/>
      <protection locked="0"/>
    </xf>
    <xf numFmtId="4" fontId="48" fillId="53" borderId="39" xfId="0" applyNumberFormat="1" applyFont="1" applyFill="1" applyBorder="1" applyAlignment="1" applyProtection="1">
      <alignment horizontal="center" vertical="center"/>
      <protection locked="0"/>
    </xf>
    <xf numFmtId="3" fontId="48" fillId="53" borderId="40" xfId="0" applyNumberFormat="1" applyFont="1" applyFill="1" applyBorder="1" applyAlignment="1" applyProtection="1">
      <alignment horizontal="center" vertical="center"/>
      <protection locked="0"/>
    </xf>
    <xf numFmtId="167" fontId="2" fillId="53" borderId="39" xfId="0" applyNumberFormat="1" applyFont="1" applyFill="1" applyBorder="1" applyAlignment="1" applyProtection="1">
      <alignment horizontal="center" vertical="center"/>
      <protection locked="0"/>
    </xf>
    <xf numFmtId="3" fontId="2" fillId="53" borderId="50" xfId="0" applyNumberFormat="1" applyFont="1" applyFill="1" applyBorder="1" applyAlignment="1" applyProtection="1">
      <alignment horizontal="center" vertical="center"/>
      <protection locked="0"/>
    </xf>
    <xf numFmtId="4" fontId="71" fillId="57" borderId="0" xfId="0" applyNumberFormat="1" applyFont="1" applyFill="1" applyAlignment="1" applyProtection="1">
      <alignment/>
      <protection/>
    </xf>
  </cellXfs>
  <cellStyles count="164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ЖКУ_проект3" xfId="151"/>
    <cellStyle name="Followed Hyperlink" xfId="152"/>
    <cellStyle name="Плохой" xfId="153"/>
    <cellStyle name="Поле ввода" xfId="154"/>
    <cellStyle name="Пояснение" xfId="155"/>
    <cellStyle name="Примечание" xfId="156"/>
    <cellStyle name="Примечание 2" xfId="157"/>
    <cellStyle name="Примечание 3" xfId="158"/>
    <cellStyle name="Примечание 4" xfId="159"/>
    <cellStyle name="Примечание 5" xfId="160"/>
    <cellStyle name="Percent" xfId="161"/>
    <cellStyle name="Связанная ячейка" xfId="162"/>
    <cellStyle name="Стиль 1" xfId="163"/>
    <cellStyle name="ТЕКСТ" xfId="164"/>
    <cellStyle name="Текст предупреждения" xfId="165"/>
    <cellStyle name="Текстовый" xfId="166"/>
    <cellStyle name="Тысячи [0]_3Com" xfId="167"/>
    <cellStyle name="Тысячи_3Com" xfId="168"/>
    <cellStyle name="ФИКСИРОВАННЫЙ" xfId="169"/>
    <cellStyle name="Comma" xfId="170"/>
    <cellStyle name="Comma [0]" xfId="171"/>
    <cellStyle name="Финансовый 2" xfId="172"/>
    <cellStyle name="Формула" xfId="173"/>
    <cellStyle name="ФормулаВБ" xfId="174"/>
    <cellStyle name="ФормулаНаКонтроль" xfId="175"/>
    <cellStyle name="Хороший" xfId="176"/>
    <cellStyle name="Џђћ–…ќ’ќ›‰" xfId="1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99;%20&#1056;&#1069;&#1050;\&#1042;&#1086;&#1076;&#1086;&#1086;&#1090;&#1074;&#1077;&#1076;&#1077;&#1085;&#1080;&#1077;%20&#1088;&#1072;&#1089;&#1082;&#1088;&#1099;&#1090;&#1080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99;%20&#1056;&#1069;&#1050;\&#1042;&#1086;&#1076;&#1086;&#1089;&#1085;&#1072;&#1073;&#1078;&#1077;&#1085;&#1080;&#1077;%20&#1088;&#1072;&#1089;&#1082;&#1088;&#1099;&#1090;&#1080;&#10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ВО цены"/>
      <sheetName val="ВО характеристики"/>
      <sheetName val="ВО инвестиции"/>
      <sheetName val="ВО доступ"/>
      <sheetName val="ВО показатели"/>
      <sheetName val="REESTR_ORG"/>
      <sheetName val="REESTR"/>
      <sheetName val="TEHSHEET"/>
      <sheetName val="tech"/>
    </sheetNames>
    <sheetDataSet>
      <sheetData sheetId="8"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и"/>
      <sheetName val="ХВС инвестиции"/>
      <sheetName val="ХВС доступ"/>
      <sheetName val="ХВС показатели"/>
      <sheetName val="REESTR_ORG"/>
      <sheetName val="REESTR"/>
      <sheetName val="TEHSHEET"/>
      <sheetName val="tech"/>
    </sheetNames>
    <sheetDataSet>
      <sheetData sheetId="0">
        <row r="7">
          <cell r="E7" t="str">
            <v>Вологодская область</v>
          </cell>
        </row>
        <row r="9">
          <cell r="F9" t="str">
            <v>2012</v>
          </cell>
        </row>
        <row r="13">
          <cell r="F13" t="str">
            <v>МУП ЖКХ "Вологдагорводоканал"</v>
          </cell>
        </row>
        <row r="17">
          <cell r="F17" t="str">
            <v>3525023596</v>
          </cell>
        </row>
        <row r="18">
          <cell r="F18" t="str">
            <v>035201001</v>
          </cell>
        </row>
      </sheetData>
      <sheetData sheetId="7">
        <row r="2">
          <cell r="D2" t="str">
            <v>Бабаевский муниципальный район</v>
          </cell>
        </row>
        <row r="3">
          <cell r="D3" t="str">
            <v>Бабушкинский муниципальный район</v>
          </cell>
        </row>
        <row r="4">
          <cell r="D4" t="str">
            <v>Белозерский муниципальный район</v>
          </cell>
        </row>
        <row r="5">
          <cell r="D5" t="str">
            <v>Вашкинский муниципальный район</v>
          </cell>
        </row>
        <row r="6">
          <cell r="D6" t="str">
            <v>Великоустюгский муниципальный район</v>
          </cell>
        </row>
        <row r="7">
          <cell r="D7" t="str">
            <v>Верховажский муниципальный район</v>
          </cell>
        </row>
        <row r="8">
          <cell r="D8" t="str">
            <v>Вожегодский муниципальный район</v>
          </cell>
        </row>
        <row r="9">
          <cell r="D9" t="str">
            <v>Вологодская область</v>
          </cell>
        </row>
        <row r="10">
          <cell r="D10" t="str">
            <v>Вологодский муниципальный район</v>
          </cell>
        </row>
        <row r="11">
          <cell r="D11" t="str">
            <v>Вытегорский муниципальный район</v>
          </cell>
        </row>
        <row r="12">
          <cell r="D12" t="str">
            <v>Город Вологда</v>
          </cell>
        </row>
        <row r="13">
          <cell r="D13" t="str">
            <v>Город Череповец</v>
          </cell>
        </row>
        <row r="14">
          <cell r="D14" t="str">
            <v>Грязовецкий муниципальный район</v>
          </cell>
        </row>
        <row r="15">
          <cell r="D15" t="str">
            <v>Кадуйский муниципальный район</v>
          </cell>
        </row>
        <row r="16">
          <cell r="D16" t="str">
            <v>Кирилловский муниципальный район</v>
          </cell>
        </row>
        <row r="17">
          <cell r="D17" t="str">
            <v>Кичменгско-Городецкий муниципальный район</v>
          </cell>
        </row>
        <row r="18">
          <cell r="D18" t="str">
            <v>Междуреченский муниципальный район</v>
          </cell>
        </row>
        <row r="19">
          <cell r="D19" t="str">
            <v>Никольский муниципальный район</v>
          </cell>
        </row>
        <row r="20">
          <cell r="D20" t="str">
            <v>Нюксенский муниципальный район</v>
          </cell>
        </row>
        <row r="21">
          <cell r="D21" t="str">
            <v>Сокольский муниципальный район</v>
          </cell>
        </row>
        <row r="22">
          <cell r="D22" t="str">
            <v>Сямженский муниципальный район</v>
          </cell>
        </row>
        <row r="23">
          <cell r="D23" t="str">
            <v>Тарногский муниципальный район</v>
          </cell>
        </row>
        <row r="24">
          <cell r="D24" t="str">
            <v>Тотемский муниципальный район</v>
          </cell>
        </row>
        <row r="25">
          <cell r="D25" t="str">
            <v>Усть-Кубинский муниципальный район</v>
          </cell>
        </row>
        <row r="26">
          <cell r="D26" t="str">
            <v>Устюженский муниципальный район</v>
          </cell>
        </row>
        <row r="27">
          <cell r="D27" t="str">
            <v>Харовский муниципальный район</v>
          </cell>
        </row>
        <row r="28">
          <cell r="D28" t="str">
            <v>Чагодощенский муниципальный район</v>
          </cell>
        </row>
        <row r="29">
          <cell r="D29" t="str">
            <v>Череповецкий муниципальный район</v>
          </cell>
        </row>
        <row r="30">
          <cell r="D30" t="str">
            <v>Шекснинский муниципальный район</v>
          </cell>
        </row>
      </sheetData>
      <sheetData sheetId="8">
        <row r="3">
          <cell r="B3" t="str">
            <v>да</v>
          </cell>
          <cell r="D3" t="str">
            <v>2007</v>
          </cell>
          <cell r="F3" t="str">
            <v>I квартал</v>
          </cell>
        </row>
        <row r="4">
          <cell r="B4" t="str">
            <v>нет</v>
          </cell>
          <cell r="D4" t="str">
            <v>2008</v>
          </cell>
          <cell r="F4" t="str">
            <v>II квартал</v>
          </cell>
        </row>
        <row r="5">
          <cell r="D5" t="str">
            <v>2009</v>
          </cell>
          <cell r="F5" t="str">
            <v>III квартал</v>
          </cell>
        </row>
        <row r="6">
          <cell r="D6" t="str">
            <v>2010</v>
          </cell>
          <cell r="F6" t="str">
            <v>IV квартал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L64"/>
  <sheetViews>
    <sheetView view="pageBreakPreview" zoomScale="87" zoomScaleSheetLayoutView="87" zoomScalePageLayoutView="0" workbookViewId="0" topLeftCell="A20">
      <selection activeCell="F34" sqref="F32:F34"/>
    </sheetView>
  </sheetViews>
  <sheetFormatPr defaultColWidth="9.140625" defaultRowHeight="15"/>
  <cols>
    <col min="1" max="1" width="6.8515625" style="1" customWidth="1"/>
    <col min="2" max="2" width="63.421875" style="1" customWidth="1"/>
    <col min="3" max="3" width="13.00390625" style="1" customWidth="1"/>
    <col min="4" max="4" width="26.140625" style="1" customWidth="1"/>
    <col min="5" max="5" width="2.7109375" style="1" hidden="1" customWidth="1"/>
    <col min="6" max="6" width="13.7109375" style="1" customWidth="1"/>
    <col min="7" max="7" width="12.57421875" style="1" customWidth="1"/>
    <col min="8" max="16384" width="9.140625" style="1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1:12" ht="30.75" customHeight="1">
      <c r="A8" s="74" t="s">
        <v>9</v>
      </c>
      <c r="B8" s="75"/>
      <c r="C8" s="75"/>
      <c r="D8" s="76"/>
      <c r="E8" s="4"/>
      <c r="F8" s="5"/>
      <c r="G8" s="5"/>
      <c r="H8" s="5"/>
      <c r="I8" s="5"/>
      <c r="J8" s="5"/>
      <c r="K8" s="5"/>
      <c r="L8" s="5"/>
    </row>
    <row r="9" spans="1:12" ht="12.75" customHeight="1" thickBot="1">
      <c r="A9" s="2"/>
      <c r="B9" s="2"/>
      <c r="C9" s="2"/>
      <c r="D9" s="2"/>
      <c r="E9" s="3"/>
      <c r="F9" s="5"/>
      <c r="G9" s="5"/>
      <c r="H9" s="5"/>
      <c r="I9" s="5"/>
      <c r="J9" s="5"/>
      <c r="K9" s="5"/>
      <c r="L9" s="5"/>
    </row>
    <row r="10" spans="1:12" ht="30" customHeight="1" thickBot="1">
      <c r="A10" s="13" t="s">
        <v>0</v>
      </c>
      <c r="B10" s="6" t="s">
        <v>1</v>
      </c>
      <c r="C10" s="6" t="s">
        <v>2</v>
      </c>
      <c r="D10" s="7" t="s">
        <v>3</v>
      </c>
      <c r="E10" s="3"/>
      <c r="F10" s="5"/>
      <c r="G10" s="5"/>
      <c r="H10" s="5"/>
      <c r="I10" s="5"/>
      <c r="J10" s="5"/>
      <c r="K10" s="5"/>
      <c r="L10" s="5"/>
    </row>
    <row r="11" spans="1:12" ht="12" customHeight="1" thickBot="1">
      <c r="A11" s="27">
        <v>1</v>
      </c>
      <c r="B11" s="9">
        <f>A11+1</f>
        <v>2</v>
      </c>
      <c r="C11" s="28">
        <f>B11+1</f>
        <v>3</v>
      </c>
      <c r="D11" s="29">
        <f>C11+1</f>
        <v>4</v>
      </c>
      <c r="E11" s="30"/>
      <c r="F11" s="5"/>
      <c r="G11" s="5"/>
      <c r="H11" s="5"/>
      <c r="I11" s="5"/>
      <c r="J11" s="5"/>
      <c r="K11" s="5"/>
      <c r="L11" s="5"/>
    </row>
    <row r="12" spans="1:5" ht="18" customHeight="1">
      <c r="A12" s="15" t="s">
        <v>4</v>
      </c>
      <c r="B12" s="37" t="s">
        <v>84</v>
      </c>
      <c r="C12" s="16" t="s">
        <v>10</v>
      </c>
      <c r="D12" s="38" t="s">
        <v>96</v>
      </c>
      <c r="E12" s="26"/>
    </row>
    <row r="13" spans="1:5" ht="18" customHeight="1">
      <c r="A13" s="18" t="s">
        <v>5</v>
      </c>
      <c r="B13" s="34" t="s">
        <v>85</v>
      </c>
      <c r="C13" s="20" t="s">
        <v>11</v>
      </c>
      <c r="D13" s="44">
        <v>389417</v>
      </c>
      <c r="E13" s="31"/>
    </row>
    <row r="14" spans="1:5" ht="28.5" customHeight="1">
      <c r="A14" s="18">
        <v>3</v>
      </c>
      <c r="B14" s="34" t="s">
        <v>86</v>
      </c>
      <c r="C14" s="20" t="s">
        <v>11</v>
      </c>
      <c r="D14" s="45">
        <v>489235</v>
      </c>
      <c r="E14" s="21"/>
    </row>
    <row r="15" spans="1:5" ht="18" customHeight="1">
      <c r="A15" s="18" t="s">
        <v>12</v>
      </c>
      <c r="B15" s="22" t="s">
        <v>65</v>
      </c>
      <c r="C15" s="20" t="s">
        <v>11</v>
      </c>
      <c r="D15" s="88">
        <v>2463</v>
      </c>
      <c r="E15" s="21"/>
    </row>
    <row r="16" spans="1:6" ht="27" customHeight="1">
      <c r="A16" s="18" t="s">
        <v>14</v>
      </c>
      <c r="B16" s="22" t="s">
        <v>15</v>
      </c>
      <c r="C16" s="32" t="s">
        <v>11</v>
      </c>
      <c r="D16" s="87">
        <v>86950</v>
      </c>
      <c r="E16" s="21"/>
      <c r="F16" s="71"/>
    </row>
    <row r="17" spans="1:6" ht="18" customHeight="1">
      <c r="A17" s="18" t="s">
        <v>16</v>
      </c>
      <c r="B17" s="24" t="s">
        <v>17</v>
      </c>
      <c r="C17" s="20" t="s">
        <v>55</v>
      </c>
      <c r="D17" s="89">
        <v>26667.54</v>
      </c>
      <c r="E17" s="21"/>
      <c r="F17" s="72"/>
    </row>
    <row r="18" spans="1:6" ht="18" customHeight="1">
      <c r="A18" s="18" t="s">
        <v>102</v>
      </c>
      <c r="B18" s="24" t="s">
        <v>103</v>
      </c>
      <c r="C18" s="20" t="s">
        <v>104</v>
      </c>
      <c r="D18" s="90">
        <f>D16/D17</f>
        <v>3.2605182180283596</v>
      </c>
      <c r="E18" s="21"/>
      <c r="F18" s="73"/>
    </row>
    <row r="19" spans="1:5" ht="18" customHeight="1">
      <c r="A19" s="18" t="s">
        <v>19</v>
      </c>
      <c r="B19" s="22" t="s">
        <v>64</v>
      </c>
      <c r="C19" s="32" t="s">
        <v>11</v>
      </c>
      <c r="D19" s="87">
        <v>53170</v>
      </c>
      <c r="E19" s="21"/>
    </row>
    <row r="20" spans="1:5" ht="18" customHeight="1">
      <c r="A20" s="18" t="s">
        <v>20</v>
      </c>
      <c r="B20" s="22" t="s">
        <v>66</v>
      </c>
      <c r="C20" s="32" t="s">
        <v>11</v>
      </c>
      <c r="D20" s="87">
        <v>50910</v>
      </c>
      <c r="E20" s="21"/>
    </row>
    <row r="21" spans="1:5" ht="18" customHeight="1">
      <c r="A21" s="18" t="s">
        <v>22</v>
      </c>
      <c r="B21" s="22" t="s">
        <v>23</v>
      </c>
      <c r="C21" s="32" t="s">
        <v>11</v>
      </c>
      <c r="D21" s="87">
        <v>17393</v>
      </c>
      <c r="E21" s="21"/>
    </row>
    <row r="22" spans="1:6" ht="18" customHeight="1">
      <c r="A22" s="18" t="s">
        <v>24</v>
      </c>
      <c r="B22" s="22" t="s">
        <v>25</v>
      </c>
      <c r="C22" s="32" t="s">
        <v>11</v>
      </c>
      <c r="D22" s="87">
        <v>39460.11</v>
      </c>
      <c r="E22" s="21"/>
      <c r="F22" s="70"/>
    </row>
    <row r="23" spans="1:7" ht="18" customHeight="1">
      <c r="A23" s="18" t="s">
        <v>26</v>
      </c>
      <c r="B23" s="22" t="s">
        <v>27</v>
      </c>
      <c r="C23" s="32" t="s">
        <v>11</v>
      </c>
      <c r="D23" s="87">
        <v>819.8</v>
      </c>
      <c r="E23" s="21"/>
      <c r="F23" s="71"/>
      <c r="G23" s="42"/>
    </row>
    <row r="24" spans="1:6" ht="18" customHeight="1">
      <c r="A24" s="18" t="s">
        <v>28</v>
      </c>
      <c r="B24" s="22" t="s">
        <v>68</v>
      </c>
      <c r="C24" s="32" t="s">
        <v>11</v>
      </c>
      <c r="D24" s="87">
        <v>60468</v>
      </c>
      <c r="E24" s="21"/>
      <c r="F24" s="71"/>
    </row>
    <row r="25" spans="1:6" ht="18" customHeight="1">
      <c r="A25" s="18" t="s">
        <v>30</v>
      </c>
      <c r="B25" s="24" t="s">
        <v>21</v>
      </c>
      <c r="C25" s="32" t="s">
        <v>11</v>
      </c>
      <c r="D25" s="89">
        <v>32462.7</v>
      </c>
      <c r="E25" s="21"/>
      <c r="F25" s="71"/>
    </row>
    <row r="26" spans="1:6" ht="18" customHeight="1">
      <c r="A26" s="18" t="s">
        <v>31</v>
      </c>
      <c r="B26" s="24" t="s">
        <v>32</v>
      </c>
      <c r="C26" s="32" t="s">
        <v>11</v>
      </c>
      <c r="D26" s="89">
        <v>10951</v>
      </c>
      <c r="E26" s="21"/>
      <c r="F26" s="72"/>
    </row>
    <row r="27" spans="1:6" ht="18" customHeight="1">
      <c r="A27" s="18" t="s">
        <v>33</v>
      </c>
      <c r="B27" s="22" t="s">
        <v>118</v>
      </c>
      <c r="C27" s="32" t="s">
        <v>11</v>
      </c>
      <c r="D27" s="87">
        <v>59321.78</v>
      </c>
      <c r="E27" s="21"/>
      <c r="F27" s="71"/>
    </row>
    <row r="28" spans="1:6" ht="18" customHeight="1">
      <c r="A28" s="18" t="s">
        <v>35</v>
      </c>
      <c r="B28" s="24" t="s">
        <v>21</v>
      </c>
      <c r="C28" s="32" t="s">
        <v>11</v>
      </c>
      <c r="D28" s="89">
        <v>28083.2</v>
      </c>
      <c r="E28" s="21"/>
      <c r="F28" s="71"/>
    </row>
    <row r="29" spans="1:6" ht="18" customHeight="1">
      <c r="A29" s="18" t="s">
        <v>36</v>
      </c>
      <c r="B29" s="24" t="s">
        <v>32</v>
      </c>
      <c r="C29" s="32" t="s">
        <v>11</v>
      </c>
      <c r="D29" s="89">
        <v>9170.1</v>
      </c>
      <c r="E29" s="21"/>
      <c r="F29" s="71"/>
    </row>
    <row r="30" spans="1:6" ht="18" customHeight="1">
      <c r="A30" s="18" t="s">
        <v>37</v>
      </c>
      <c r="B30" s="22" t="s">
        <v>69</v>
      </c>
      <c r="C30" s="32" t="s">
        <v>11</v>
      </c>
      <c r="D30" s="87">
        <f>D32+D33</f>
        <v>88983.28</v>
      </c>
      <c r="E30" s="21"/>
      <c r="F30" s="71"/>
    </row>
    <row r="31" spans="1:7" ht="30" customHeight="1">
      <c r="A31" s="18" t="s">
        <v>124</v>
      </c>
      <c r="B31" s="60" t="s">
        <v>127</v>
      </c>
      <c r="C31" s="32"/>
      <c r="D31" s="65" t="s">
        <v>126</v>
      </c>
      <c r="E31" s="21"/>
      <c r="G31" s="42"/>
    </row>
    <row r="32" spans="1:7" ht="18" customHeight="1">
      <c r="A32" s="18" t="s">
        <v>38</v>
      </c>
      <c r="B32" s="24" t="s">
        <v>39</v>
      </c>
      <c r="C32" s="32" t="s">
        <v>11</v>
      </c>
      <c r="D32" s="89">
        <v>64655.8</v>
      </c>
      <c r="E32" s="21"/>
      <c r="G32" s="71"/>
    </row>
    <row r="33" spans="1:7" ht="18" customHeight="1">
      <c r="A33" s="18" t="s">
        <v>116</v>
      </c>
      <c r="B33" s="24" t="s">
        <v>117</v>
      </c>
      <c r="C33" s="32" t="s">
        <v>11</v>
      </c>
      <c r="D33" s="89">
        <v>24327.48</v>
      </c>
      <c r="E33" s="21"/>
      <c r="G33" s="71"/>
    </row>
    <row r="34" spans="1:5" ht="35.25" customHeight="1">
      <c r="A34" s="18" t="s">
        <v>41</v>
      </c>
      <c r="B34" s="35" t="s">
        <v>106</v>
      </c>
      <c r="C34" s="32" t="s">
        <v>11</v>
      </c>
      <c r="D34" s="87">
        <f>1528.3+9.52</f>
        <v>1537.82</v>
      </c>
      <c r="E34" s="21"/>
    </row>
    <row r="35" spans="1:5" ht="30" customHeight="1">
      <c r="A35" s="18" t="s">
        <v>125</v>
      </c>
      <c r="B35" s="60" t="s">
        <v>127</v>
      </c>
      <c r="C35" s="32"/>
      <c r="D35" s="65" t="s">
        <v>126</v>
      </c>
      <c r="E35" s="21"/>
    </row>
    <row r="36" spans="1:6" ht="18" customHeight="1">
      <c r="A36" s="18" t="s">
        <v>105</v>
      </c>
      <c r="B36" s="35" t="s">
        <v>70</v>
      </c>
      <c r="C36" s="32" t="s">
        <v>11</v>
      </c>
      <c r="D36" s="87">
        <f>D14-D15-D16-D19-D20-D21-D22-D23-D24-D27-D30-D34</f>
        <v>27758.21000000003</v>
      </c>
      <c r="E36" s="21"/>
      <c r="F36" s="71"/>
    </row>
    <row r="37" spans="1:5" ht="27.75" customHeight="1">
      <c r="A37" s="18" t="s">
        <v>7</v>
      </c>
      <c r="B37" s="34" t="s">
        <v>87</v>
      </c>
      <c r="C37" s="32" t="s">
        <v>11</v>
      </c>
      <c r="D37" s="45">
        <f>D13-D14</f>
        <v>-99818</v>
      </c>
      <c r="E37" s="21"/>
    </row>
    <row r="38" spans="1:5" ht="48" customHeight="1">
      <c r="A38" s="18" t="s">
        <v>8</v>
      </c>
      <c r="B38" s="34" t="s">
        <v>88</v>
      </c>
      <c r="C38" s="32" t="s">
        <v>11</v>
      </c>
      <c r="D38" s="45">
        <f>-126150.928+D13-389363.572</f>
        <v>-126097.5</v>
      </c>
      <c r="E38" s="21"/>
    </row>
    <row r="39" spans="1:5" ht="18" customHeight="1">
      <c r="A39" s="18" t="s">
        <v>42</v>
      </c>
      <c r="B39" s="19" t="s">
        <v>71</v>
      </c>
      <c r="C39" s="20" t="s">
        <v>44</v>
      </c>
      <c r="D39" s="47">
        <v>46509</v>
      </c>
      <c r="E39" s="21"/>
    </row>
    <row r="40" spans="1:5" ht="18" customHeight="1">
      <c r="A40" s="18" t="s">
        <v>43</v>
      </c>
      <c r="B40" s="19" t="s">
        <v>72</v>
      </c>
      <c r="C40" s="20" t="s">
        <v>44</v>
      </c>
      <c r="D40" s="47">
        <v>125</v>
      </c>
      <c r="E40" s="21"/>
    </row>
    <row r="41" spans="1:5" ht="18" customHeight="1">
      <c r="A41" s="18" t="s">
        <v>45</v>
      </c>
      <c r="B41" s="19" t="s">
        <v>73</v>
      </c>
      <c r="C41" s="20" t="s">
        <v>44</v>
      </c>
      <c r="D41" s="41">
        <v>45850</v>
      </c>
      <c r="E41" s="21"/>
    </row>
    <row r="42" spans="1:5" ht="18" customHeight="1">
      <c r="A42" s="18" t="s">
        <v>46</v>
      </c>
      <c r="B42" s="19" t="s">
        <v>119</v>
      </c>
      <c r="C42" s="20" t="s">
        <v>44</v>
      </c>
      <c r="D42" s="47">
        <v>27000</v>
      </c>
      <c r="E42" s="21"/>
    </row>
    <row r="43" spans="1:5" ht="18" customHeight="1">
      <c r="A43" s="18" t="s">
        <v>74</v>
      </c>
      <c r="B43" s="24" t="s">
        <v>57</v>
      </c>
      <c r="C43" s="20" t="s">
        <v>44</v>
      </c>
      <c r="D43" s="41">
        <v>21060</v>
      </c>
      <c r="E43" s="21"/>
    </row>
    <row r="44" spans="1:5" ht="18" customHeight="1">
      <c r="A44" s="18" t="s">
        <v>75</v>
      </c>
      <c r="B44" s="24" t="s">
        <v>58</v>
      </c>
      <c r="C44" s="20" t="s">
        <v>44</v>
      </c>
      <c r="D44" s="41">
        <f>D42-D43</f>
        <v>5940</v>
      </c>
      <c r="E44" s="21"/>
    </row>
    <row r="45" spans="1:5" ht="18" customHeight="1">
      <c r="A45" s="18" t="s">
        <v>47</v>
      </c>
      <c r="B45" s="33" t="s">
        <v>120</v>
      </c>
      <c r="C45" s="20" t="s">
        <v>59</v>
      </c>
      <c r="D45" s="41">
        <f>12592/40259%</f>
        <v>31.27747832782732</v>
      </c>
      <c r="E45" s="21"/>
    </row>
    <row r="46" spans="1:6" ht="18" customHeight="1">
      <c r="A46" s="18" t="s">
        <v>49</v>
      </c>
      <c r="B46" s="19" t="s">
        <v>76</v>
      </c>
      <c r="C46" s="20" t="s">
        <v>48</v>
      </c>
      <c r="D46" s="41">
        <v>607.31</v>
      </c>
      <c r="E46" s="21"/>
      <c r="F46" s="42"/>
    </row>
    <row r="47" spans="1:5" ht="18" customHeight="1">
      <c r="A47" s="18" t="s">
        <v>50</v>
      </c>
      <c r="B47" s="19" t="s">
        <v>77</v>
      </c>
      <c r="C47" s="20" t="s">
        <v>51</v>
      </c>
      <c r="D47" s="41">
        <v>10</v>
      </c>
      <c r="E47" s="21"/>
    </row>
    <row r="48" spans="1:5" ht="18" customHeight="1">
      <c r="A48" s="18" t="s">
        <v>52</v>
      </c>
      <c r="B48" s="33" t="s">
        <v>78</v>
      </c>
      <c r="C48" s="20" t="s">
        <v>51</v>
      </c>
      <c r="D48" s="46">
        <v>61</v>
      </c>
      <c r="E48" s="21"/>
    </row>
    <row r="49" spans="1:5" ht="18" customHeight="1">
      <c r="A49" s="18" t="s">
        <v>53</v>
      </c>
      <c r="B49" s="19" t="s">
        <v>94</v>
      </c>
      <c r="C49" s="20" t="s">
        <v>56</v>
      </c>
      <c r="D49" s="41">
        <f>153+77.1+5+14.9</f>
        <v>250</v>
      </c>
      <c r="E49" s="21"/>
    </row>
    <row r="50" spans="1:5" ht="18" customHeight="1">
      <c r="A50" s="18" t="s">
        <v>54</v>
      </c>
      <c r="B50" s="36" t="s">
        <v>79</v>
      </c>
      <c r="C50" s="32" t="s">
        <v>61</v>
      </c>
      <c r="D50" s="92">
        <f>D17/40258.7</f>
        <v>0.6624043995459368</v>
      </c>
      <c r="E50" s="21"/>
    </row>
    <row r="51" spans="1:5" ht="18" customHeight="1">
      <c r="A51" s="18" t="s">
        <v>60</v>
      </c>
      <c r="B51" s="33" t="s">
        <v>121</v>
      </c>
      <c r="C51" s="20" t="s">
        <v>44</v>
      </c>
      <c r="D51" s="47">
        <f>D52+D53</f>
        <v>6730</v>
      </c>
      <c r="E51" s="21"/>
    </row>
    <row r="52" spans="1:5" ht="18" customHeight="1">
      <c r="A52" s="18" t="s">
        <v>80</v>
      </c>
      <c r="B52" s="24" t="s">
        <v>122</v>
      </c>
      <c r="C52" s="20" t="s">
        <v>44</v>
      </c>
      <c r="D52" s="41">
        <v>415</v>
      </c>
      <c r="E52" s="21"/>
    </row>
    <row r="53" spans="1:5" ht="18" customHeight="1">
      <c r="A53" s="18" t="s">
        <v>81</v>
      </c>
      <c r="B53" s="24" t="s">
        <v>123</v>
      </c>
      <c r="C53" s="20" t="s">
        <v>44</v>
      </c>
      <c r="D53" s="47">
        <f>SUM(D54:D55)</f>
        <v>6315</v>
      </c>
      <c r="E53" s="21"/>
    </row>
    <row r="54" spans="1:5" ht="18" customHeight="1">
      <c r="A54" s="18" t="s">
        <v>82</v>
      </c>
      <c r="B54" s="39" t="s">
        <v>62</v>
      </c>
      <c r="C54" s="20" t="s">
        <v>44</v>
      </c>
      <c r="D54" s="41">
        <v>5961</v>
      </c>
      <c r="E54" s="21"/>
    </row>
    <row r="55" spans="1:5" ht="18" customHeight="1">
      <c r="A55" s="49" t="s">
        <v>83</v>
      </c>
      <c r="B55" s="50" t="s">
        <v>63</v>
      </c>
      <c r="C55" s="51" t="s">
        <v>44</v>
      </c>
      <c r="D55" s="52">
        <v>354</v>
      </c>
      <c r="E55" s="21"/>
    </row>
    <row r="56" spans="1:5" ht="29.25" customHeight="1">
      <c r="A56" s="18" t="s">
        <v>108</v>
      </c>
      <c r="B56" s="54" t="s">
        <v>107</v>
      </c>
      <c r="C56" s="53" t="s">
        <v>59</v>
      </c>
      <c r="D56" s="41">
        <v>100</v>
      </c>
      <c r="E56" s="21"/>
    </row>
    <row r="57" spans="1:5" ht="18" customHeight="1">
      <c r="A57" s="18" t="s">
        <v>109</v>
      </c>
      <c r="B57" s="54" t="s">
        <v>110</v>
      </c>
      <c r="C57" s="32" t="s">
        <v>11</v>
      </c>
      <c r="D57" s="41">
        <f>D58+D59</f>
        <v>85342.36600000001</v>
      </c>
      <c r="E57" s="21"/>
    </row>
    <row r="58" spans="1:5" ht="18" customHeight="1">
      <c r="A58" s="18" t="s">
        <v>113</v>
      </c>
      <c r="B58" s="55" t="s">
        <v>112</v>
      </c>
      <c r="C58" s="32" t="s">
        <v>11</v>
      </c>
      <c r="D58" s="41">
        <v>86926.497</v>
      </c>
      <c r="E58" s="21"/>
    </row>
    <row r="59" spans="1:5" ht="18" customHeight="1" thickBot="1">
      <c r="A59" s="25" t="s">
        <v>114</v>
      </c>
      <c r="B59" s="63" t="s">
        <v>111</v>
      </c>
      <c r="C59" s="64" t="s">
        <v>11</v>
      </c>
      <c r="D59" s="93">
        <v>-1584.131</v>
      </c>
      <c r="E59" s="21"/>
    </row>
    <row r="60" spans="1:5" ht="21" customHeight="1">
      <c r="A60" s="48"/>
      <c r="B60" s="56"/>
      <c r="C60" s="57"/>
      <c r="D60" s="59"/>
      <c r="E60" s="58"/>
    </row>
    <row r="61" spans="1:4" ht="15">
      <c r="A61" s="77" t="s">
        <v>101</v>
      </c>
      <c r="B61" s="78"/>
      <c r="D61" s="43" t="s">
        <v>98</v>
      </c>
    </row>
    <row r="62" spans="1:4" ht="11.25">
      <c r="A62" s="43"/>
      <c r="D62" s="43"/>
    </row>
    <row r="63" spans="1:4" ht="11.25">
      <c r="A63" s="43"/>
      <c r="D63" s="43"/>
    </row>
    <row r="64" spans="1:4" ht="15">
      <c r="A64" s="79" t="s">
        <v>100</v>
      </c>
      <c r="B64" s="78"/>
      <c r="D64" s="12" t="s">
        <v>99</v>
      </c>
    </row>
  </sheetData>
  <sheetProtection/>
  <mergeCells count="3">
    <mergeCell ref="A8:D8"/>
    <mergeCell ref="A61:B61"/>
    <mergeCell ref="A64:B64"/>
  </mergeCells>
  <dataValidations count="1">
    <dataValidation type="decimal" allowBlank="1" showInputMessage="1" showErrorMessage="1" sqref="D36:D60 D13:D30 D32:D34">
      <formula1>-999999999999999</formula1>
      <formula2>999999999999999</formula2>
    </dataValidation>
  </dataValidations>
  <printOptions horizontalCentered="1"/>
  <pageMargins left="0.4724409448818898" right="0.2755905511811024" top="0.2755905511811024" bottom="0.1968503937007874" header="0.31496062992125984" footer="0.31496062992125984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view="pageBreakPreview" zoomScaleSheetLayoutView="100" zoomScalePageLayoutView="0" workbookViewId="0" topLeftCell="A1">
      <selection activeCell="H10" sqref="H10"/>
    </sheetView>
  </sheetViews>
  <sheetFormatPr defaultColWidth="9.140625" defaultRowHeight="15"/>
  <cols>
    <col min="1" max="1" width="6.8515625" style="1" customWidth="1"/>
    <col min="2" max="2" width="60.7109375" style="1" customWidth="1"/>
    <col min="3" max="3" width="13.140625" style="1" customWidth="1"/>
    <col min="4" max="4" width="31.57421875" style="1" customWidth="1"/>
    <col min="5" max="5" width="3.7109375" style="1" hidden="1" customWidth="1"/>
    <col min="6" max="6" width="12.00390625" style="1" customWidth="1"/>
    <col min="7" max="16384" width="9.140625" style="1" customWidth="1"/>
  </cols>
  <sheetData>
    <row r="1" spans="1:13" ht="30.75" customHeight="1">
      <c r="A1" s="74" t="s">
        <v>9</v>
      </c>
      <c r="B1" s="75"/>
      <c r="C1" s="75"/>
      <c r="D1" s="76"/>
      <c r="E1" s="4"/>
      <c r="F1" s="5"/>
      <c r="G1" s="5"/>
      <c r="H1" s="5"/>
      <c r="I1" s="5"/>
      <c r="J1" s="5"/>
      <c r="K1" s="5"/>
      <c r="L1" s="5"/>
      <c r="M1" s="5"/>
    </row>
    <row r="2" spans="1:13" ht="12.75" customHeight="1" thickBot="1">
      <c r="A2" s="2"/>
      <c r="B2" s="2"/>
      <c r="C2" s="2"/>
      <c r="D2" s="2"/>
      <c r="E2" s="3"/>
      <c r="F2" s="5"/>
      <c r="G2" s="5"/>
      <c r="H2" s="5"/>
      <c r="I2" s="5"/>
      <c r="J2" s="5"/>
      <c r="K2" s="5"/>
      <c r="L2" s="5"/>
      <c r="M2" s="5"/>
    </row>
    <row r="3" spans="1:13" ht="30" customHeight="1" thickBot="1">
      <c r="A3" s="13" t="s">
        <v>0</v>
      </c>
      <c r="B3" s="6" t="s">
        <v>1</v>
      </c>
      <c r="C3" s="6" t="s">
        <v>2</v>
      </c>
      <c r="D3" s="7" t="s">
        <v>3</v>
      </c>
      <c r="E3" s="3"/>
      <c r="F3" s="5"/>
      <c r="G3" s="5"/>
      <c r="H3" s="5"/>
      <c r="I3" s="5"/>
      <c r="J3" s="5"/>
      <c r="K3" s="5"/>
      <c r="L3" s="5"/>
      <c r="M3" s="5"/>
    </row>
    <row r="4" spans="1:13" ht="12" customHeight="1" thickBot="1">
      <c r="A4" s="14">
        <v>1</v>
      </c>
      <c r="B4" s="9">
        <f>A4+1</f>
        <v>2</v>
      </c>
      <c r="C4" s="8">
        <f>B4+1</f>
        <v>3</v>
      </c>
      <c r="D4" s="10">
        <f>C4+1</f>
        <v>4</v>
      </c>
      <c r="E4" s="3"/>
      <c r="F4" s="5"/>
      <c r="G4" s="5"/>
      <c r="H4" s="5"/>
      <c r="I4" s="5"/>
      <c r="J4" s="5"/>
      <c r="K4" s="5"/>
      <c r="L4" s="5"/>
      <c r="M4" s="5"/>
    </row>
    <row r="5" spans="1:5" ht="18" customHeight="1">
      <c r="A5" s="15" t="s">
        <v>4</v>
      </c>
      <c r="B5" s="37" t="s">
        <v>84</v>
      </c>
      <c r="C5" s="16" t="s">
        <v>10</v>
      </c>
      <c r="D5" s="38" t="s">
        <v>97</v>
      </c>
      <c r="E5" s="17"/>
    </row>
    <row r="6" spans="1:5" ht="18" customHeight="1">
      <c r="A6" s="18" t="s">
        <v>5</v>
      </c>
      <c r="B6" s="34" t="s">
        <v>85</v>
      </c>
      <c r="C6" s="20" t="s">
        <v>11</v>
      </c>
      <c r="D6" s="44">
        <v>304276</v>
      </c>
      <c r="E6" s="21"/>
    </row>
    <row r="7" spans="1:5" ht="23.25" customHeight="1">
      <c r="A7" s="18" t="s">
        <v>6</v>
      </c>
      <c r="B7" s="34" t="s">
        <v>86</v>
      </c>
      <c r="C7" s="20" t="s">
        <v>11</v>
      </c>
      <c r="D7" s="45">
        <v>320074</v>
      </c>
      <c r="E7" s="21"/>
    </row>
    <row r="8" spans="1:5" ht="29.25" customHeight="1">
      <c r="A8" s="18" t="s">
        <v>12</v>
      </c>
      <c r="B8" s="22" t="s">
        <v>13</v>
      </c>
      <c r="C8" s="20" t="s">
        <v>11</v>
      </c>
      <c r="D8" s="87">
        <v>1183</v>
      </c>
      <c r="E8" s="21"/>
    </row>
    <row r="9" spans="1:6" ht="37.5" customHeight="1">
      <c r="A9" s="23" t="s">
        <v>14</v>
      </c>
      <c r="B9" s="22" t="s">
        <v>15</v>
      </c>
      <c r="C9" s="20" t="s">
        <v>11</v>
      </c>
      <c r="D9" s="88">
        <v>64018.34</v>
      </c>
      <c r="E9" s="21"/>
      <c r="F9" s="72"/>
    </row>
    <row r="10" spans="1:5" ht="18" customHeight="1">
      <c r="A10" s="23" t="s">
        <v>16</v>
      </c>
      <c r="B10" s="24" t="s">
        <v>17</v>
      </c>
      <c r="C10" s="20" t="s">
        <v>18</v>
      </c>
      <c r="D10" s="91">
        <v>18857</v>
      </c>
      <c r="E10" s="21"/>
    </row>
    <row r="11" spans="1:5" ht="18" customHeight="1">
      <c r="A11" s="18" t="s">
        <v>102</v>
      </c>
      <c r="B11" s="24" t="s">
        <v>103</v>
      </c>
      <c r="C11" s="20" t="s">
        <v>104</v>
      </c>
      <c r="D11" s="90">
        <f>D9/D10</f>
        <v>3.3949376889218854</v>
      </c>
      <c r="E11" s="21"/>
    </row>
    <row r="12" spans="1:5" ht="18" customHeight="1">
      <c r="A12" s="23" t="s">
        <v>19</v>
      </c>
      <c r="B12" s="22" t="s">
        <v>64</v>
      </c>
      <c r="C12" s="20" t="s">
        <v>11</v>
      </c>
      <c r="D12" s="88">
        <v>3704</v>
      </c>
      <c r="E12" s="21"/>
    </row>
    <row r="13" spans="1:5" ht="18" customHeight="1">
      <c r="A13" s="23" t="s">
        <v>20</v>
      </c>
      <c r="B13" s="22" t="s">
        <v>66</v>
      </c>
      <c r="C13" s="20" t="s">
        <v>11</v>
      </c>
      <c r="D13" s="88">
        <v>50134</v>
      </c>
      <c r="E13" s="21"/>
    </row>
    <row r="14" spans="1:5" ht="27" customHeight="1">
      <c r="A14" s="23" t="s">
        <v>22</v>
      </c>
      <c r="B14" s="22" t="s">
        <v>23</v>
      </c>
      <c r="C14" s="20" t="s">
        <v>11</v>
      </c>
      <c r="D14" s="88">
        <v>17023</v>
      </c>
      <c r="E14" s="21"/>
    </row>
    <row r="15" spans="1:6" ht="18" customHeight="1">
      <c r="A15" s="23" t="s">
        <v>24</v>
      </c>
      <c r="B15" s="22" t="s">
        <v>25</v>
      </c>
      <c r="C15" s="20" t="s">
        <v>11</v>
      </c>
      <c r="D15" s="88">
        <v>28804.1</v>
      </c>
      <c r="E15" s="21"/>
      <c r="F15" s="72"/>
    </row>
    <row r="16" spans="1:6" ht="18" customHeight="1">
      <c r="A16" s="23" t="s">
        <v>26</v>
      </c>
      <c r="B16" s="22" t="s">
        <v>27</v>
      </c>
      <c r="C16" s="20" t="s">
        <v>11</v>
      </c>
      <c r="D16" s="88">
        <v>1401.32</v>
      </c>
      <c r="E16" s="21"/>
      <c r="F16" s="69"/>
    </row>
    <row r="17" spans="1:6" ht="18" customHeight="1">
      <c r="A17" s="23" t="s">
        <v>28</v>
      </c>
      <c r="B17" s="22" t="s">
        <v>29</v>
      </c>
      <c r="C17" s="20" t="s">
        <v>11</v>
      </c>
      <c r="D17" s="88">
        <v>49468.18</v>
      </c>
      <c r="E17" s="21"/>
      <c r="F17" s="69"/>
    </row>
    <row r="18" spans="1:6" ht="18" customHeight="1">
      <c r="A18" s="23" t="s">
        <v>30</v>
      </c>
      <c r="B18" s="24" t="s">
        <v>21</v>
      </c>
      <c r="C18" s="20" t="s">
        <v>11</v>
      </c>
      <c r="D18" s="91">
        <v>24943.2</v>
      </c>
      <c r="E18" s="21"/>
      <c r="F18" s="69"/>
    </row>
    <row r="19" spans="1:6" ht="18" customHeight="1">
      <c r="A19" s="23" t="s">
        <v>31</v>
      </c>
      <c r="B19" s="24" t="s">
        <v>32</v>
      </c>
      <c r="C19" s="20" t="s">
        <v>11</v>
      </c>
      <c r="D19" s="91">
        <v>8387.18</v>
      </c>
      <c r="E19" s="21"/>
      <c r="F19" s="69"/>
    </row>
    <row r="20" spans="1:6" ht="18" customHeight="1">
      <c r="A20" s="23" t="s">
        <v>33</v>
      </c>
      <c r="B20" s="22" t="s">
        <v>34</v>
      </c>
      <c r="C20" s="20" t="s">
        <v>11</v>
      </c>
      <c r="D20" s="88">
        <v>58498.11</v>
      </c>
      <c r="E20" s="21"/>
      <c r="F20" s="69"/>
    </row>
    <row r="21" spans="1:6" ht="18" customHeight="1">
      <c r="A21" s="23" t="s">
        <v>35</v>
      </c>
      <c r="B21" s="24" t="s">
        <v>21</v>
      </c>
      <c r="C21" s="20" t="s">
        <v>11</v>
      </c>
      <c r="D21" s="91">
        <v>27693.25</v>
      </c>
      <c r="E21" s="21"/>
      <c r="F21" s="69"/>
    </row>
    <row r="22" spans="1:6" ht="18" customHeight="1">
      <c r="A22" s="23" t="s">
        <v>36</v>
      </c>
      <c r="B22" s="24" t="s">
        <v>32</v>
      </c>
      <c r="C22" s="20" t="s">
        <v>11</v>
      </c>
      <c r="D22" s="91">
        <v>9042.75</v>
      </c>
      <c r="E22" s="21"/>
      <c r="F22" s="69"/>
    </row>
    <row r="23" spans="1:5" ht="18" customHeight="1">
      <c r="A23" s="23" t="s">
        <v>37</v>
      </c>
      <c r="B23" s="22" t="s">
        <v>67</v>
      </c>
      <c r="C23" s="20" t="s">
        <v>11</v>
      </c>
      <c r="D23" s="88">
        <f>D25+D26</f>
        <v>23070.997</v>
      </c>
      <c r="E23" s="21"/>
    </row>
    <row r="24" spans="1:5" ht="36.75" customHeight="1">
      <c r="A24" s="18" t="s">
        <v>124</v>
      </c>
      <c r="B24" s="60" t="s">
        <v>127</v>
      </c>
      <c r="C24" s="20"/>
      <c r="D24" s="65" t="s">
        <v>126</v>
      </c>
      <c r="E24" s="21"/>
    </row>
    <row r="25" spans="1:5" ht="18" customHeight="1">
      <c r="A25" s="18" t="s">
        <v>38</v>
      </c>
      <c r="B25" s="24" t="s">
        <v>39</v>
      </c>
      <c r="C25" s="20" t="s">
        <v>11</v>
      </c>
      <c r="D25" s="89">
        <v>17326.782</v>
      </c>
      <c r="E25" s="21"/>
    </row>
    <row r="26" spans="1:5" ht="18" customHeight="1">
      <c r="A26" s="18" t="s">
        <v>116</v>
      </c>
      <c r="B26" s="24" t="s">
        <v>117</v>
      </c>
      <c r="C26" s="20" t="s">
        <v>11</v>
      </c>
      <c r="D26" s="89">
        <v>5744.215</v>
      </c>
      <c r="E26" s="21"/>
    </row>
    <row r="27" spans="1:5" ht="36.75" customHeight="1">
      <c r="A27" s="18" t="s">
        <v>41</v>
      </c>
      <c r="B27" s="35" t="s">
        <v>106</v>
      </c>
      <c r="C27" s="32" t="s">
        <v>11</v>
      </c>
      <c r="D27" s="87">
        <f>324.1+8519.77</f>
        <v>8843.87</v>
      </c>
      <c r="E27" s="21"/>
    </row>
    <row r="28" spans="1:5" ht="55.5" customHeight="1">
      <c r="A28" s="81" t="s">
        <v>125</v>
      </c>
      <c r="B28" s="83" t="s">
        <v>127</v>
      </c>
      <c r="C28" s="85"/>
      <c r="D28" s="66" t="s">
        <v>128</v>
      </c>
      <c r="E28" s="21"/>
    </row>
    <row r="29" spans="1:5" ht="66" customHeight="1">
      <c r="A29" s="82"/>
      <c r="B29" s="84"/>
      <c r="C29" s="86"/>
      <c r="D29" s="66" t="s">
        <v>129</v>
      </c>
      <c r="E29" s="21"/>
    </row>
    <row r="30" spans="1:6" ht="18" customHeight="1">
      <c r="A30" s="18" t="s">
        <v>105</v>
      </c>
      <c r="B30" s="35" t="s">
        <v>70</v>
      </c>
      <c r="C30" s="32" t="s">
        <v>11</v>
      </c>
      <c r="D30" s="87">
        <f>D7-D8-D9-D12-D13-D14-D15-D16-D17-D20-D23-D27</f>
        <v>13925.082999999997</v>
      </c>
      <c r="E30" s="21"/>
      <c r="F30" s="94"/>
    </row>
    <row r="31" spans="1:5" ht="27" customHeight="1">
      <c r="A31" s="18" t="s">
        <v>7</v>
      </c>
      <c r="B31" s="34" t="s">
        <v>87</v>
      </c>
      <c r="C31" s="20" t="s">
        <v>11</v>
      </c>
      <c r="D31" s="45">
        <f>D6-D7</f>
        <v>-15798</v>
      </c>
      <c r="E31" s="21"/>
    </row>
    <row r="32" spans="1:5" ht="58.5" customHeight="1">
      <c r="A32" s="18" t="s">
        <v>8</v>
      </c>
      <c r="B32" s="34" t="s">
        <v>115</v>
      </c>
      <c r="C32" s="20" t="s">
        <v>11</v>
      </c>
      <c r="D32" s="45">
        <f>-30235.256-304223.495+D6</f>
        <v>-30182.75099999999</v>
      </c>
      <c r="E32" s="21"/>
    </row>
    <row r="33" spans="1:5" ht="18" customHeight="1">
      <c r="A33" s="18" t="s">
        <v>42</v>
      </c>
      <c r="B33" s="19" t="s">
        <v>89</v>
      </c>
      <c r="C33" s="20" t="s">
        <v>44</v>
      </c>
      <c r="D33" s="41">
        <f>22896+5617</f>
        <v>28513</v>
      </c>
      <c r="E33" s="21"/>
    </row>
    <row r="34" spans="1:5" ht="26.25" customHeight="1">
      <c r="A34" s="18" t="s">
        <v>43</v>
      </c>
      <c r="B34" s="19" t="s">
        <v>90</v>
      </c>
      <c r="C34" s="20" t="s">
        <v>44</v>
      </c>
      <c r="D34" s="41">
        <f>6268-5617</f>
        <v>651</v>
      </c>
      <c r="E34" s="21"/>
    </row>
    <row r="35" spans="1:5" ht="18" customHeight="1">
      <c r="A35" s="18" t="s">
        <v>45</v>
      </c>
      <c r="B35" s="19" t="s">
        <v>91</v>
      </c>
      <c r="C35" s="20" t="s">
        <v>44</v>
      </c>
      <c r="D35" s="41">
        <v>43703</v>
      </c>
      <c r="E35" s="21"/>
    </row>
    <row r="36" spans="1:6" ht="18" customHeight="1">
      <c r="A36" s="18" t="s">
        <v>46</v>
      </c>
      <c r="B36" s="40" t="s">
        <v>95</v>
      </c>
      <c r="C36" s="20" t="s">
        <v>48</v>
      </c>
      <c r="D36" s="41">
        <v>461.12</v>
      </c>
      <c r="E36" s="21"/>
      <c r="F36" s="42"/>
    </row>
    <row r="37" spans="1:5" ht="18" customHeight="1">
      <c r="A37" s="18" t="s">
        <v>47</v>
      </c>
      <c r="B37" s="40" t="s">
        <v>92</v>
      </c>
      <c r="C37" s="20" t="s">
        <v>51</v>
      </c>
      <c r="D37" s="41">
        <v>37</v>
      </c>
      <c r="E37" s="21"/>
    </row>
    <row r="38" spans="1:5" ht="18" customHeight="1">
      <c r="A38" s="18" t="s">
        <v>49</v>
      </c>
      <c r="B38" s="40" t="s">
        <v>93</v>
      </c>
      <c r="C38" s="20" t="s">
        <v>51</v>
      </c>
      <c r="D38" s="41">
        <v>1</v>
      </c>
      <c r="E38" s="21"/>
    </row>
    <row r="39" spans="1:5" ht="27" customHeight="1">
      <c r="A39" s="49" t="s">
        <v>50</v>
      </c>
      <c r="B39" s="61" t="s">
        <v>94</v>
      </c>
      <c r="C39" s="51" t="s">
        <v>40</v>
      </c>
      <c r="D39" s="52">
        <f>182+49.5+4.9+14</f>
        <v>250.4</v>
      </c>
      <c r="E39" s="21"/>
    </row>
    <row r="40" spans="1:5" ht="18" customHeight="1">
      <c r="A40" s="18" t="s">
        <v>109</v>
      </c>
      <c r="B40" s="54" t="s">
        <v>110</v>
      </c>
      <c r="C40" s="62" t="s">
        <v>11</v>
      </c>
      <c r="D40" s="41">
        <f>D41+D42</f>
        <v>30457.07</v>
      </c>
      <c r="E40" s="21"/>
    </row>
    <row r="41" spans="1:5" ht="18" customHeight="1">
      <c r="A41" s="18" t="s">
        <v>113</v>
      </c>
      <c r="B41" s="55" t="s">
        <v>112</v>
      </c>
      <c r="C41" s="62" t="s">
        <v>11</v>
      </c>
      <c r="D41" s="41">
        <v>33007.47</v>
      </c>
      <c r="E41" s="21"/>
    </row>
    <row r="42" spans="1:5" ht="18" customHeight="1" thickBot="1">
      <c r="A42" s="25" t="s">
        <v>114</v>
      </c>
      <c r="B42" s="63" t="s">
        <v>111</v>
      </c>
      <c r="C42" s="67" t="s">
        <v>11</v>
      </c>
      <c r="D42" s="93">
        <v>-2550.4</v>
      </c>
      <c r="E42" s="21"/>
    </row>
    <row r="43" spans="1:5" ht="11.25">
      <c r="A43" s="58"/>
      <c r="B43" s="58"/>
      <c r="C43" s="58"/>
      <c r="D43" s="58"/>
      <c r="E43" s="11"/>
    </row>
    <row r="44" spans="1:4" ht="15" customHeight="1">
      <c r="A44" s="77" t="s">
        <v>101</v>
      </c>
      <c r="B44" s="80"/>
      <c r="C44" s="68"/>
      <c r="D44" s="43" t="s">
        <v>98</v>
      </c>
    </row>
    <row r="45" spans="1:4" ht="11.25">
      <c r="A45" s="43"/>
      <c r="B45" s="68"/>
      <c r="C45" s="68"/>
      <c r="D45" s="43"/>
    </row>
    <row r="46" spans="1:4" ht="11.25">
      <c r="A46" s="43"/>
      <c r="D46" s="43"/>
    </row>
    <row r="47" spans="1:4" ht="15" customHeight="1">
      <c r="A47" s="79" t="s">
        <v>100</v>
      </c>
      <c r="B47" s="78"/>
      <c r="D47" s="12" t="s">
        <v>99</v>
      </c>
    </row>
  </sheetData>
  <sheetProtection selectLockedCells="1" selectUnlockedCells="1"/>
  <mergeCells count="6">
    <mergeCell ref="A1:D1"/>
    <mergeCell ref="A44:B44"/>
    <mergeCell ref="A47:B47"/>
    <mergeCell ref="A28:A29"/>
    <mergeCell ref="B28:B29"/>
    <mergeCell ref="C28:C29"/>
  </mergeCells>
  <dataValidations count="2">
    <dataValidation type="decimal" allowBlank="1" showInputMessage="1" showErrorMessage="1" sqref="D6:D10 D12:D23 D25:D27 D30:D39">
      <formula1>-999999999</formula1>
      <formula2>999999999999</formula2>
    </dataValidation>
    <dataValidation type="decimal" allowBlank="1" showInputMessage="1" showErrorMessage="1" sqref="D11 D40:D42">
      <formula1>-999999999999999</formula1>
      <formula2>999999999999999</formula2>
    </dataValidation>
  </dataValidations>
  <printOptions horizontalCentered="1"/>
  <pageMargins left="0.4724409448818898" right="0.2755905511811024" top="0.2755905511811024" bottom="0.1968503937007874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Бахвалова Наталья Владимировна</dc:creator>
  <cp:keywords/>
  <dc:description/>
  <cp:lastModifiedBy>Бахвалова Наталья Владимировна</cp:lastModifiedBy>
  <cp:lastPrinted>2012-04-18T09:00:15Z</cp:lastPrinted>
  <dcterms:created xsi:type="dcterms:W3CDTF">2012-02-06T12:14:34Z</dcterms:created>
  <dcterms:modified xsi:type="dcterms:W3CDTF">2012-04-18T09:01:58Z</dcterms:modified>
  <cp:category/>
  <cp:version/>
  <cp:contentType/>
  <cp:contentStatus/>
</cp:coreProperties>
</file>